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6140" windowHeight="7812" firstSheet="1" activeTab="2"/>
  </bookViews>
  <sheets>
    <sheet name="completo " sheetId="1" state="hidden" r:id="rId1"/>
    <sheet name="personale" sheetId="2" r:id="rId2"/>
    <sheet name="dirigenti" sheetId="3" r:id="rId3"/>
  </sheets>
  <definedNames>
    <definedName name="_xlnm.Print_Area" localSheetId="0">'completo '!$A$1:$L$71</definedName>
    <definedName name="_xlnm.Print_Area" localSheetId="2">'dirigenti'!$A$2:$M$33</definedName>
    <definedName name="_xlnm.Print_Area" localSheetId="1">'personale'!$A$2:$M$33</definedName>
  </definedNames>
  <calcPr fullCalcOnLoad="1"/>
</workbook>
</file>

<file path=xl/sharedStrings.xml><?xml version="1.0" encoding="utf-8"?>
<sst xmlns="http://schemas.openxmlformats.org/spreadsheetml/2006/main" count="113" uniqueCount="31">
  <si>
    <t>Ammontare complessivo  Produttività STANZIATO (A)</t>
  </si>
  <si>
    <t>Ammontare complessivo Produttività -DISTRIBUITO (B)</t>
  </si>
  <si>
    <t>Premio medio Conseguibile C</t>
  </si>
  <si>
    <t>Area I</t>
  </si>
  <si>
    <t>Area II</t>
  </si>
  <si>
    <t>Area III</t>
  </si>
  <si>
    <t>Area IV</t>
  </si>
  <si>
    <t>Fascia I</t>
  </si>
  <si>
    <t>Fascia II</t>
  </si>
  <si>
    <t>Fascia III</t>
  </si>
  <si>
    <t>Fascia IV</t>
  </si>
  <si>
    <t>Area V</t>
  </si>
  <si>
    <t>Numero dipendenti</t>
  </si>
  <si>
    <t>importo complessivo per fascia</t>
  </si>
  <si>
    <t>Totale</t>
  </si>
  <si>
    <t>Totale ente</t>
  </si>
  <si>
    <t>elaborazione distribuzione premialità (importo medio premialità)</t>
  </si>
  <si>
    <t>elaborazione distribuzione personale per fascia</t>
  </si>
  <si>
    <t>distribuzione personale per fasce</t>
  </si>
  <si>
    <t>elaborazione distribuzione premialità (importo medio per fascia)</t>
  </si>
  <si>
    <t>Dati relativi alla valutazione della performance e alla distribuzione dei premi al personale (art. 20)</t>
  </si>
  <si>
    <t>Dati relativi alla valutazione della performance e alla distribuzione dei premi ai Dirigenti (art. 20)</t>
  </si>
  <si>
    <t>Ammontare complessivo  retribuzione risultato stanziato (A)</t>
  </si>
  <si>
    <t xml:space="preserve">Ammontare complessivo retribuzione risultato distribuito (B) </t>
  </si>
  <si>
    <t>Premio medio Conseguibile (C)</t>
  </si>
  <si>
    <t>Fascia A</t>
  </si>
  <si>
    <t>Fascia B</t>
  </si>
  <si>
    <t>Fascia C</t>
  </si>
  <si>
    <t>Fascia D</t>
  </si>
  <si>
    <t>ANNO 2017</t>
  </si>
  <si>
    <t>Comune di Santa Giusta (OR)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</si>
</sst>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aramond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2"/>
      <color indexed="8"/>
      <name val="Garamond"/>
      <family val="1"/>
    </font>
    <font>
      <b/>
      <sz val="14"/>
      <color indexed="8"/>
      <name val="Garamond"/>
      <family val="1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2"/>
      <color theme="1"/>
      <name val="Garamond"/>
      <family val="1"/>
    </font>
    <font>
      <b/>
      <sz val="14"/>
      <color theme="1"/>
      <name val="Garamond"/>
      <family val="1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165" fontId="44" fillId="33" borderId="10" xfId="0" applyNumberFormat="1" applyFont="1" applyFill="1" applyBorder="1" applyAlignment="1">
      <alignment/>
    </xf>
    <xf numFmtId="164" fontId="44" fillId="33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15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10" fontId="44" fillId="33" borderId="10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5" fillId="0" borderId="28" xfId="0" applyFont="1" applyBorder="1" applyAlignment="1">
      <alignment horizontal="center" vertical="center" wrapText="1"/>
    </xf>
    <xf numFmtId="0" fontId="44" fillId="33" borderId="29" xfId="0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0" fontId="44" fillId="33" borderId="32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center" vertical="center"/>
    </xf>
    <xf numFmtId="0" fontId="45" fillId="0" borderId="34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4" fillId="34" borderId="0" xfId="0" applyFont="1" applyFill="1" applyAlignment="1">
      <alignment/>
    </xf>
    <xf numFmtId="0" fontId="45" fillId="34" borderId="12" xfId="0" applyFont="1" applyFill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5" fillId="34" borderId="20" xfId="0" applyFont="1" applyFill="1" applyBorder="1" applyAlignment="1">
      <alignment horizontal="center" vertical="center"/>
    </xf>
    <xf numFmtId="164" fontId="45" fillId="34" borderId="22" xfId="0" applyNumberFormat="1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/>
    </xf>
    <xf numFmtId="0" fontId="44" fillId="34" borderId="15" xfId="0" applyFont="1" applyFill="1" applyBorder="1" applyAlignment="1">
      <alignment vertical="center"/>
    </xf>
    <xf numFmtId="0" fontId="44" fillId="34" borderId="0" xfId="0" applyFont="1" applyFill="1" applyBorder="1" applyAlignment="1">
      <alignment vertical="center"/>
    </xf>
    <xf numFmtId="0" fontId="45" fillId="34" borderId="36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37" xfId="0" applyFont="1" applyFill="1" applyBorder="1" applyAlignment="1">
      <alignment horizontal="center" vertical="center" wrapText="1"/>
    </xf>
    <xf numFmtId="0" fontId="45" fillId="34" borderId="24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/>
    </xf>
    <xf numFmtId="164" fontId="44" fillId="34" borderId="13" xfId="0" applyNumberFormat="1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/>
    </xf>
    <xf numFmtId="0" fontId="44" fillId="34" borderId="38" xfId="0" applyFont="1" applyFill="1" applyBorder="1" applyAlignment="1">
      <alignment horizontal="center" vertical="center"/>
    </xf>
    <xf numFmtId="0" fontId="45" fillId="34" borderId="23" xfId="0" applyFont="1" applyFill="1" applyBorder="1" applyAlignment="1">
      <alignment horizontal="center" vertical="center" wrapText="1"/>
    </xf>
    <xf numFmtId="0" fontId="45" fillId="34" borderId="39" xfId="0" applyFont="1" applyFill="1" applyBorder="1" applyAlignment="1">
      <alignment horizontal="center" vertical="center"/>
    </xf>
    <xf numFmtId="165" fontId="44" fillId="34" borderId="12" xfId="0" applyNumberFormat="1" applyFont="1" applyFill="1" applyBorder="1" applyAlignment="1">
      <alignment/>
    </xf>
    <xf numFmtId="10" fontId="44" fillId="34" borderId="13" xfId="0" applyNumberFormat="1" applyFont="1" applyFill="1" applyBorder="1" applyAlignment="1">
      <alignment horizontal="center" vertical="center"/>
    </xf>
    <xf numFmtId="164" fontId="44" fillId="34" borderId="40" xfId="0" applyNumberFormat="1" applyFont="1" applyFill="1" applyBorder="1" applyAlignment="1">
      <alignment/>
    </xf>
    <xf numFmtId="164" fontId="44" fillId="34" borderId="41" xfId="0" applyNumberFormat="1" applyFont="1" applyFill="1" applyBorder="1" applyAlignment="1">
      <alignment/>
    </xf>
    <xf numFmtId="0" fontId="42" fillId="34" borderId="0" xfId="0" applyFont="1" applyFill="1" applyBorder="1" applyAlignment="1">
      <alignment horizontal="center" vertical="center"/>
    </xf>
    <xf numFmtId="0" fontId="43" fillId="34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164" fontId="44" fillId="35" borderId="21" xfId="0" applyNumberFormat="1" applyFont="1" applyFill="1" applyBorder="1" applyAlignment="1">
      <alignment horizontal="center" vertical="center"/>
    </xf>
    <xf numFmtId="0" fontId="44" fillId="35" borderId="21" xfId="0" applyFont="1" applyFill="1" applyBorder="1" applyAlignment="1">
      <alignment horizontal="center" vertical="center"/>
    </xf>
    <xf numFmtId="0" fontId="44" fillId="35" borderId="12" xfId="0" applyFont="1" applyFill="1" applyBorder="1" applyAlignment="1">
      <alignment horizontal="center" vertical="center"/>
    </xf>
    <xf numFmtId="0" fontId="44" fillId="35" borderId="41" xfId="0" applyFont="1" applyFill="1" applyBorder="1" applyAlignment="1">
      <alignment horizontal="center" vertical="center"/>
    </xf>
    <xf numFmtId="164" fontId="44" fillId="35" borderId="12" xfId="0" applyNumberFormat="1" applyFont="1" applyFill="1" applyBorder="1" applyAlignment="1">
      <alignment horizontal="center" vertical="center"/>
    </xf>
    <xf numFmtId="164" fontId="44" fillId="35" borderId="41" xfId="0" applyNumberFormat="1" applyFont="1" applyFill="1" applyBorder="1" applyAlignment="1">
      <alignment horizontal="center" vertical="center"/>
    </xf>
    <xf numFmtId="0" fontId="44" fillId="34" borderId="42" xfId="0" applyFont="1" applyFill="1" applyBorder="1" applyAlignment="1">
      <alignment horizontal="center" vertical="center"/>
    </xf>
    <xf numFmtId="0" fontId="44" fillId="34" borderId="43" xfId="0" applyFont="1" applyFill="1" applyBorder="1" applyAlignment="1">
      <alignment horizontal="center" vertical="center"/>
    </xf>
    <xf numFmtId="0" fontId="45" fillId="34" borderId="44" xfId="0" applyFont="1" applyFill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 wrapText="1"/>
    </xf>
    <xf numFmtId="165" fontId="44" fillId="34" borderId="41" xfId="0" applyNumberFormat="1" applyFont="1" applyFill="1" applyBorder="1" applyAlignment="1">
      <alignment/>
    </xf>
    <xf numFmtId="164" fontId="44" fillId="34" borderId="20" xfId="0" applyNumberFormat="1" applyFont="1" applyFill="1" applyBorder="1" applyAlignment="1">
      <alignment/>
    </xf>
    <xf numFmtId="164" fontId="44" fillId="34" borderId="21" xfId="0" applyNumberFormat="1" applyFont="1" applyFill="1" applyBorder="1" applyAlignment="1">
      <alignment/>
    </xf>
    <xf numFmtId="164" fontId="44" fillId="34" borderId="22" xfId="0" applyNumberFormat="1" applyFont="1" applyFill="1" applyBorder="1" applyAlignment="1">
      <alignment horizontal="center" vertical="center"/>
    </xf>
    <xf numFmtId="0" fontId="44" fillId="35" borderId="13" xfId="0" applyFont="1" applyFill="1" applyBorder="1" applyAlignment="1">
      <alignment horizontal="center" vertical="center"/>
    </xf>
    <xf numFmtId="164" fontId="44" fillId="35" borderId="13" xfId="0" applyNumberFormat="1" applyFont="1" applyFill="1" applyBorder="1" applyAlignment="1">
      <alignment horizontal="center" vertical="center"/>
    </xf>
    <xf numFmtId="44" fontId="44" fillId="34" borderId="42" xfId="59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45" fillId="0" borderId="14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horizontal="center" vertical="center" wrapText="1"/>
    </xf>
    <xf numFmtId="0" fontId="45" fillId="0" borderId="45" xfId="0" applyFont="1" applyFill="1" applyBorder="1" applyAlignment="1">
      <alignment horizontal="center" vertical="center" wrapText="1"/>
    </xf>
    <xf numFmtId="0" fontId="45" fillId="0" borderId="46" xfId="0" applyFont="1" applyFill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49" xfId="0" applyFont="1" applyBorder="1" applyAlignment="1">
      <alignment horizontal="center" vertical="center" wrapText="1"/>
    </xf>
    <xf numFmtId="0" fontId="45" fillId="0" borderId="50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0" fontId="46" fillId="34" borderId="0" xfId="0" applyFont="1" applyFill="1" applyAlignment="1">
      <alignment horizontal="center" vertical="center"/>
    </xf>
    <xf numFmtId="0" fontId="44" fillId="34" borderId="25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 vertical="center"/>
    </xf>
    <xf numFmtId="0" fontId="45" fillId="34" borderId="43" xfId="0" applyFont="1" applyFill="1" applyBorder="1" applyAlignment="1">
      <alignment horizontal="center" vertical="center" wrapText="1"/>
    </xf>
    <xf numFmtId="0" fontId="45" fillId="34" borderId="45" xfId="0" applyFont="1" applyFill="1" applyBorder="1" applyAlignment="1">
      <alignment horizontal="center" vertical="center" wrapText="1"/>
    </xf>
    <xf numFmtId="0" fontId="45" fillId="34" borderId="46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/>
    </xf>
    <xf numFmtId="0" fontId="44" fillId="34" borderId="51" xfId="0" applyFont="1" applyFill="1" applyBorder="1" applyAlignment="1">
      <alignment horizontal="center" vertical="center"/>
    </xf>
    <xf numFmtId="0" fontId="44" fillId="34" borderId="36" xfId="0" applyFont="1" applyFill="1" applyBorder="1" applyAlignment="1">
      <alignment horizontal="center" vertical="center"/>
    </xf>
    <xf numFmtId="0" fontId="45" fillId="34" borderId="49" xfId="0" applyFont="1" applyFill="1" applyBorder="1" applyAlignment="1">
      <alignment horizontal="center" vertical="center" wrapText="1"/>
    </xf>
    <xf numFmtId="0" fontId="45" fillId="34" borderId="50" xfId="0" applyFont="1" applyFill="1" applyBorder="1" applyAlignment="1">
      <alignment horizontal="center" vertical="center" wrapText="1"/>
    </xf>
    <xf numFmtId="0" fontId="45" fillId="34" borderId="42" xfId="0" applyFont="1" applyFill="1" applyBorder="1" applyAlignment="1">
      <alignment horizontal="center" vertical="center" wrapText="1"/>
    </xf>
    <xf numFmtId="0" fontId="45" fillId="34" borderId="0" xfId="0" applyFont="1" applyFill="1" applyAlignment="1">
      <alignment horizontal="center" vertical="center"/>
    </xf>
    <xf numFmtId="0" fontId="45" fillId="34" borderId="24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64" fontId="44" fillId="34" borderId="0" xfId="0" applyNumberFormat="1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6625"/>
          <c:w val="0.86675"/>
          <c:h val="0.9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'!$C$21:$F$21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'!$C$22:$F$22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'!$C$23:$F$23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'!$C$24:$F$24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'!$C$25:$F$25</c:f>
              <c:numCache/>
            </c:numRef>
          </c:val>
        </c:ser>
        <c:overlap val="40"/>
        <c:gapWidth val="75"/>
        <c:axId val="58382461"/>
        <c:axId val="55680102"/>
      </c:barChart>
      <c:catAx>
        <c:axId val="583824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680102"/>
        <c:crosses val="autoZero"/>
        <c:auto val="1"/>
        <c:lblOffset val="100"/>
        <c:tickLblSkip val="1"/>
        <c:noMultiLvlLbl val="0"/>
      </c:catAx>
      <c:valAx>
        <c:axId val="556801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3824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5"/>
          <c:y val="0.38325"/>
          <c:w val="0.099"/>
          <c:h val="0.30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1075"/>
          <c:w val="0.86475"/>
          <c:h val="0.9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'!$H$21:$K$21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'!$H$22:$K$22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'!$H$23:$K$23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'!$H$24:$K$24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overlap val="40"/>
        <c:gapWidth val="75"/>
        <c:axId val="31358871"/>
        <c:axId val="13794384"/>
      </c:barChart>
      <c:catAx>
        <c:axId val="313588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794384"/>
        <c:crosses val="autoZero"/>
        <c:auto val="1"/>
        <c:lblOffset val="100"/>
        <c:tickLblSkip val="1"/>
        <c:noMultiLvlLbl val="0"/>
      </c:catAx>
      <c:valAx>
        <c:axId val="137943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3588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25"/>
          <c:y val="0.40775"/>
          <c:w val="0.1005"/>
          <c:h val="0.30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675"/>
          <c:w val="0.8415"/>
          <c:h val="0.944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'!$C$26:$F$26</c:f>
              <c:numCache/>
            </c:numRef>
          </c:val>
        </c:ser>
        <c:overlap val="40"/>
        <c:gapWidth val="75"/>
        <c:axId val="57040593"/>
        <c:axId val="43603290"/>
      </c:barChart>
      <c:catAx>
        <c:axId val="570405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603290"/>
        <c:crosses val="autoZero"/>
        <c:auto val="1"/>
        <c:lblOffset val="100"/>
        <c:tickLblSkip val="1"/>
        <c:noMultiLvlLbl val="0"/>
      </c:catAx>
      <c:valAx>
        <c:axId val="436032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0405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"/>
          <c:y val="0.50775"/>
          <c:w val="0.124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12"/>
          <c:w val="0.8395"/>
          <c:h val="0.902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ser>
          <c:idx val="0"/>
          <c:order val="1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'!$H$26:$K$26</c:f>
              <c:numCache/>
            </c:numRef>
          </c:val>
        </c:ser>
        <c:overlap val="40"/>
        <c:gapWidth val="75"/>
        <c:axId val="56885291"/>
        <c:axId val="42205572"/>
      </c:barChart>
      <c:catAx>
        <c:axId val="568852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205572"/>
        <c:crosses val="autoZero"/>
        <c:auto val="1"/>
        <c:lblOffset val="100"/>
        <c:tickLblSkip val="1"/>
        <c:noMultiLvlLbl val="0"/>
      </c:catAx>
      <c:valAx>
        <c:axId val="422055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8852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5"/>
          <c:y val="0.49775"/>
          <c:w val="0.12625"/>
          <c:h val="0.11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Ente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6675"/>
          <c:w val="0.98225"/>
          <c:h val="0.945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personale!$B$12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personale!$C$8:$F$8</c:f>
              <c:strCache/>
            </c:strRef>
          </c:cat>
          <c:val>
            <c:numRef>
              <c:f>personale!$C$12:$F$12</c:f>
              <c:numCache/>
            </c:numRef>
          </c:val>
        </c:ser>
        <c:overlap val="40"/>
        <c:gapWidth val="75"/>
        <c:axId val="44305829"/>
        <c:axId val="63208142"/>
      </c:barChart>
      <c:catAx>
        <c:axId val="443058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208142"/>
        <c:crosses val="autoZero"/>
        <c:auto val="1"/>
        <c:lblOffset val="100"/>
        <c:tickLblSkip val="1"/>
        <c:noMultiLvlLbl val="0"/>
      </c:catAx>
      <c:valAx>
        <c:axId val="632081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3058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Ente. premio medio per fascia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0665"/>
          <c:w val="0.98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personale!$B$9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personale!$C$8:$F$8</c:f>
              <c:strCache/>
            </c:strRef>
          </c:cat>
          <c:val>
            <c:numRef>
              <c:f>personale!$H$12:$K$12</c:f>
              <c:numCache/>
            </c:numRef>
          </c:val>
        </c:ser>
        <c:overlap val="40"/>
        <c:gapWidth val="75"/>
        <c:axId val="32002367"/>
        <c:axId val="19585848"/>
      </c:barChart>
      <c:catAx>
        <c:axId val="320023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585848"/>
        <c:crosses val="autoZero"/>
        <c:auto val="1"/>
        <c:lblOffset val="100"/>
        <c:tickLblSkip val="1"/>
        <c:noMultiLvlLbl val="0"/>
      </c:catAx>
      <c:valAx>
        <c:axId val="195858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0023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0125"/>
          <c:w val="0.98225"/>
          <c:h val="0.914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dirigenti!$B$12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dirigenti!$C$8:$F$8</c:f>
              <c:strCache/>
            </c:strRef>
          </c:cat>
          <c:val>
            <c:numRef>
              <c:f>dirigenti!$C$12:$F$12</c:f>
              <c:numCache/>
            </c:numRef>
          </c:val>
        </c:ser>
        <c:overlap val="40"/>
        <c:gapWidth val="75"/>
        <c:axId val="42054905"/>
        <c:axId val="42949826"/>
      </c:barChart>
      <c:catAx>
        <c:axId val="420549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949826"/>
        <c:crosses val="autoZero"/>
        <c:auto val="1"/>
        <c:lblOffset val="100"/>
        <c:tickLblSkip val="1"/>
        <c:noMultiLvlLbl val="0"/>
      </c:catAx>
      <c:valAx>
        <c:axId val="429498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0549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11"/>
          <c:w val="0.9825"/>
          <c:h val="0.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dirigenti!$B$9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dirigenti!$C$8:$F$8</c:f>
              <c:strCache/>
            </c:strRef>
          </c:cat>
          <c:val>
            <c:numRef>
              <c:f>dirigenti!$H$12:$K$12</c:f>
              <c:numCache/>
            </c:numRef>
          </c:val>
        </c:ser>
        <c:overlap val="40"/>
        <c:gapWidth val="75"/>
        <c:axId val="51004115"/>
        <c:axId val="56383852"/>
      </c:barChart>
      <c:catAx>
        <c:axId val="510041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383852"/>
        <c:crosses val="autoZero"/>
        <c:auto val="1"/>
        <c:lblOffset val="100"/>
        <c:tickLblSkip val="1"/>
        <c:noMultiLvlLbl val="0"/>
      </c:catAx>
      <c:valAx>
        <c:axId val="563838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0041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19050</xdr:rowOff>
    </xdr:from>
    <xdr:to>
      <xdr:col>5</xdr:col>
      <xdr:colOff>952500</xdr:colOff>
      <xdr:row>46</xdr:row>
      <xdr:rowOff>161925</xdr:rowOff>
    </xdr:to>
    <xdr:graphicFrame>
      <xdr:nvGraphicFramePr>
        <xdr:cNvPr id="1" name="Grafico 7"/>
        <xdr:cNvGraphicFramePr/>
      </xdr:nvGraphicFramePr>
      <xdr:xfrm>
        <a:off x="28575" y="9725025"/>
        <a:ext cx="59245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27</xdr:row>
      <xdr:rowOff>47625</xdr:rowOff>
    </xdr:from>
    <xdr:to>
      <xdr:col>11</xdr:col>
      <xdr:colOff>914400</xdr:colOff>
      <xdr:row>47</xdr:row>
      <xdr:rowOff>9525</xdr:rowOff>
    </xdr:to>
    <xdr:graphicFrame>
      <xdr:nvGraphicFramePr>
        <xdr:cNvPr id="2" name="Grafico 8"/>
        <xdr:cNvGraphicFramePr/>
      </xdr:nvGraphicFramePr>
      <xdr:xfrm>
        <a:off x="6057900" y="9753600"/>
        <a:ext cx="585787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48</xdr:row>
      <xdr:rowOff>152400</xdr:rowOff>
    </xdr:from>
    <xdr:to>
      <xdr:col>5</xdr:col>
      <xdr:colOff>952500</xdr:colOff>
      <xdr:row>68</xdr:row>
      <xdr:rowOff>95250</xdr:rowOff>
    </xdr:to>
    <xdr:graphicFrame>
      <xdr:nvGraphicFramePr>
        <xdr:cNvPr id="3" name="Grafico 5"/>
        <xdr:cNvGraphicFramePr/>
      </xdr:nvGraphicFramePr>
      <xdr:xfrm>
        <a:off x="28575" y="13696950"/>
        <a:ext cx="5924550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</xdr:colOff>
      <xdr:row>48</xdr:row>
      <xdr:rowOff>180975</xdr:rowOff>
    </xdr:from>
    <xdr:to>
      <xdr:col>11</xdr:col>
      <xdr:colOff>923925</xdr:colOff>
      <xdr:row>68</xdr:row>
      <xdr:rowOff>133350</xdr:rowOff>
    </xdr:to>
    <xdr:graphicFrame>
      <xdr:nvGraphicFramePr>
        <xdr:cNvPr id="4" name="Grafico 6"/>
        <xdr:cNvGraphicFramePr/>
      </xdr:nvGraphicFramePr>
      <xdr:xfrm>
        <a:off x="6076950" y="13725525"/>
        <a:ext cx="5848350" cy="3629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</xdr:row>
      <xdr:rowOff>0</xdr:rowOff>
    </xdr:from>
    <xdr:to>
      <xdr:col>6</xdr:col>
      <xdr:colOff>276225</xdr:colOff>
      <xdr:row>32</xdr:row>
      <xdr:rowOff>152400</xdr:rowOff>
    </xdr:to>
    <xdr:graphicFrame>
      <xdr:nvGraphicFramePr>
        <xdr:cNvPr id="1" name="Grafico 1"/>
        <xdr:cNvGraphicFramePr/>
      </xdr:nvGraphicFramePr>
      <xdr:xfrm>
        <a:off x="57150" y="5124450"/>
        <a:ext cx="62198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13</xdr:row>
      <xdr:rowOff>19050</xdr:rowOff>
    </xdr:from>
    <xdr:to>
      <xdr:col>12</xdr:col>
      <xdr:colOff>561975</xdr:colOff>
      <xdr:row>32</xdr:row>
      <xdr:rowOff>171450</xdr:rowOff>
    </xdr:to>
    <xdr:graphicFrame>
      <xdr:nvGraphicFramePr>
        <xdr:cNvPr id="2" name="Grafico 2"/>
        <xdr:cNvGraphicFramePr/>
      </xdr:nvGraphicFramePr>
      <xdr:xfrm>
        <a:off x="6353175" y="5143500"/>
        <a:ext cx="62103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</xdr:row>
      <xdr:rowOff>0</xdr:rowOff>
    </xdr:from>
    <xdr:to>
      <xdr:col>6</xdr:col>
      <xdr:colOff>276225</xdr:colOff>
      <xdr:row>32</xdr:row>
      <xdr:rowOff>152400</xdr:rowOff>
    </xdr:to>
    <xdr:graphicFrame>
      <xdr:nvGraphicFramePr>
        <xdr:cNvPr id="1" name="Grafico 1"/>
        <xdr:cNvGraphicFramePr/>
      </xdr:nvGraphicFramePr>
      <xdr:xfrm>
        <a:off x="57150" y="5343525"/>
        <a:ext cx="62198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13</xdr:row>
      <xdr:rowOff>19050</xdr:rowOff>
    </xdr:from>
    <xdr:to>
      <xdr:col>12</xdr:col>
      <xdr:colOff>561975</xdr:colOff>
      <xdr:row>32</xdr:row>
      <xdr:rowOff>171450</xdr:rowOff>
    </xdr:to>
    <xdr:graphicFrame>
      <xdr:nvGraphicFramePr>
        <xdr:cNvPr id="2" name="Grafico 2"/>
        <xdr:cNvGraphicFramePr/>
      </xdr:nvGraphicFramePr>
      <xdr:xfrm>
        <a:off x="6353175" y="5362575"/>
        <a:ext cx="62103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0" zoomScaleNormal="70" zoomScaleSheetLayoutView="70" zoomScalePageLayoutView="0" workbookViewId="0" topLeftCell="A13">
      <selection activeCell="I6" sqref="I6"/>
    </sheetView>
  </sheetViews>
  <sheetFormatPr defaultColWidth="9.140625" defaultRowHeight="15"/>
  <cols>
    <col min="1" max="12" width="15.00390625" style="0" customWidth="1"/>
  </cols>
  <sheetData>
    <row r="1" spans="1:12" ht="14.25">
      <c r="A1" s="92" t="s">
        <v>20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5" thickBo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1"/>
    </row>
    <row r="3" spans="1:12" ht="72" thickBot="1">
      <c r="A3" s="8"/>
      <c r="B3" s="16" t="s">
        <v>0</v>
      </c>
      <c r="C3" s="16" t="s">
        <v>1</v>
      </c>
      <c r="D3" s="16" t="s">
        <v>12</v>
      </c>
      <c r="E3" s="17" t="s">
        <v>2</v>
      </c>
      <c r="F3" s="11"/>
      <c r="G3" s="11"/>
      <c r="H3" s="11"/>
      <c r="I3" s="11"/>
      <c r="J3" s="11"/>
      <c r="K3" s="11"/>
      <c r="L3" s="11"/>
    </row>
    <row r="4" spans="1:12" ht="34.5" customHeight="1">
      <c r="A4" s="18" t="s">
        <v>3</v>
      </c>
      <c r="B4" s="19"/>
      <c r="C4" s="19"/>
      <c r="D4" s="19"/>
      <c r="E4" s="20" t="e">
        <f aca="true" t="shared" si="0" ref="E4:E9">B4/D4</f>
        <v>#DIV/0!</v>
      </c>
      <c r="F4" s="11"/>
      <c r="G4" s="11"/>
      <c r="H4" s="11"/>
      <c r="I4" s="11"/>
      <c r="J4" s="11"/>
      <c r="K4" s="11"/>
      <c r="L4" s="11"/>
    </row>
    <row r="5" spans="1:12" ht="34.5" customHeight="1">
      <c r="A5" s="18" t="s">
        <v>4</v>
      </c>
      <c r="B5" s="19"/>
      <c r="C5" s="19"/>
      <c r="D5" s="19"/>
      <c r="E5" s="20" t="e">
        <f t="shared" si="0"/>
        <v>#DIV/0!</v>
      </c>
      <c r="F5" s="11"/>
      <c r="G5" s="11"/>
      <c r="H5" s="11"/>
      <c r="I5" s="11"/>
      <c r="J5" s="11"/>
      <c r="K5" s="11"/>
      <c r="L5" s="11"/>
    </row>
    <row r="6" spans="1:12" ht="34.5" customHeight="1">
      <c r="A6" s="18" t="s">
        <v>5</v>
      </c>
      <c r="B6" s="19"/>
      <c r="C6" s="19"/>
      <c r="D6" s="19"/>
      <c r="E6" s="20" t="e">
        <f t="shared" si="0"/>
        <v>#DIV/0!</v>
      </c>
      <c r="F6" s="11"/>
      <c r="G6" s="11"/>
      <c r="H6" s="11"/>
      <c r="I6" s="11"/>
      <c r="J6" s="11"/>
      <c r="K6" s="11"/>
      <c r="L6" s="11"/>
    </row>
    <row r="7" spans="1:12" ht="34.5" customHeight="1">
      <c r="A7" s="18" t="s">
        <v>6</v>
      </c>
      <c r="B7" s="19"/>
      <c r="C7" s="19"/>
      <c r="D7" s="19"/>
      <c r="E7" s="20" t="e">
        <f t="shared" si="0"/>
        <v>#DIV/0!</v>
      </c>
      <c r="F7" s="11"/>
      <c r="G7" s="11"/>
      <c r="H7" s="11"/>
      <c r="I7" s="11"/>
      <c r="J7" s="11"/>
      <c r="K7" s="11"/>
      <c r="L7" s="11"/>
    </row>
    <row r="8" spans="1:12" ht="34.5" customHeight="1">
      <c r="A8" s="18" t="s">
        <v>11</v>
      </c>
      <c r="B8" s="19"/>
      <c r="C8" s="19"/>
      <c r="D8" s="19"/>
      <c r="E8" s="20" t="e">
        <f t="shared" si="0"/>
        <v>#DIV/0!</v>
      </c>
      <c r="F8" s="11"/>
      <c r="G8" s="11"/>
      <c r="H8" s="11"/>
      <c r="I8" s="11"/>
      <c r="J8" s="11"/>
      <c r="K8" s="11"/>
      <c r="L8" s="11"/>
    </row>
    <row r="9" spans="1:12" ht="15" thickBot="1">
      <c r="A9" s="21" t="s">
        <v>15</v>
      </c>
      <c r="B9" s="22"/>
      <c r="C9" s="22"/>
      <c r="D9" s="22"/>
      <c r="E9" s="23" t="e">
        <f t="shared" si="0"/>
        <v>#DIV/0!</v>
      </c>
      <c r="F9" s="11"/>
      <c r="G9" s="11"/>
      <c r="H9" s="11"/>
      <c r="I9" s="11"/>
      <c r="J9" s="11"/>
      <c r="K9" s="11"/>
      <c r="L9" s="11"/>
    </row>
    <row r="10" spans="1:12" ht="15" thickBot="1">
      <c r="A10" s="24"/>
      <c r="B10" s="25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5" thickBot="1">
      <c r="A11" s="13"/>
      <c r="B11" s="97"/>
      <c r="C11" s="101" t="s">
        <v>18</v>
      </c>
      <c r="D11" s="102"/>
      <c r="E11" s="102"/>
      <c r="F11" s="102"/>
      <c r="G11" s="103"/>
      <c r="H11" s="101" t="s">
        <v>13</v>
      </c>
      <c r="I11" s="102"/>
      <c r="J11" s="102"/>
      <c r="K11" s="102"/>
      <c r="L11" s="103"/>
    </row>
    <row r="12" spans="1:12" ht="15" thickBot="1">
      <c r="A12" s="14"/>
      <c r="B12" s="98"/>
      <c r="C12" s="25" t="s">
        <v>7</v>
      </c>
      <c r="D12" s="37" t="s">
        <v>8</v>
      </c>
      <c r="E12" s="37" t="s">
        <v>9</v>
      </c>
      <c r="F12" s="37" t="s">
        <v>10</v>
      </c>
      <c r="G12" s="7" t="s">
        <v>14</v>
      </c>
      <c r="H12" s="43" t="s">
        <v>7</v>
      </c>
      <c r="I12" s="44" t="s">
        <v>8</v>
      </c>
      <c r="J12" s="44" t="s">
        <v>9</v>
      </c>
      <c r="K12" s="44" t="s">
        <v>10</v>
      </c>
      <c r="L12" s="9" t="s">
        <v>14</v>
      </c>
    </row>
    <row r="13" spans="1:12" ht="34.5" customHeight="1">
      <c r="A13" s="14"/>
      <c r="B13" s="32" t="s">
        <v>3</v>
      </c>
      <c r="C13" s="19">
        <v>1</v>
      </c>
      <c r="D13" s="19">
        <v>2</v>
      </c>
      <c r="E13" s="19">
        <v>1</v>
      </c>
      <c r="F13" s="19"/>
      <c r="G13" s="40">
        <f>SUM(C13:F13)</f>
        <v>4</v>
      </c>
      <c r="H13" s="19">
        <v>250</v>
      </c>
      <c r="I13" s="19">
        <v>250</v>
      </c>
      <c r="J13" s="19"/>
      <c r="K13" s="19"/>
      <c r="L13" s="35">
        <f aca="true" t="shared" si="1" ref="L13:L18">SUM(H13:K13)</f>
        <v>500</v>
      </c>
    </row>
    <row r="14" spans="1:12" ht="34.5" customHeight="1">
      <c r="A14" s="14"/>
      <c r="B14" s="33" t="s">
        <v>4</v>
      </c>
      <c r="C14" s="19">
        <v>1</v>
      </c>
      <c r="D14" s="19">
        <v>2</v>
      </c>
      <c r="E14" s="19">
        <v>1</v>
      </c>
      <c r="F14" s="19"/>
      <c r="G14" s="41">
        <f>SUM(C14:F14)</f>
        <v>4</v>
      </c>
      <c r="H14" s="19">
        <v>250</v>
      </c>
      <c r="I14" s="19">
        <v>250</v>
      </c>
      <c r="J14" s="19"/>
      <c r="K14" s="19"/>
      <c r="L14" s="26">
        <f t="shared" si="1"/>
        <v>500</v>
      </c>
    </row>
    <row r="15" spans="1:12" ht="34.5" customHeight="1">
      <c r="A15" s="14"/>
      <c r="B15" s="33" t="s">
        <v>5</v>
      </c>
      <c r="C15" s="19">
        <v>1</v>
      </c>
      <c r="D15" s="19">
        <v>2</v>
      </c>
      <c r="E15" s="19">
        <v>1</v>
      </c>
      <c r="F15" s="19"/>
      <c r="G15" s="41">
        <f>SUM(C15:F15)</f>
        <v>4</v>
      </c>
      <c r="H15" s="19">
        <v>250</v>
      </c>
      <c r="I15" s="19">
        <v>250</v>
      </c>
      <c r="J15" s="19"/>
      <c r="K15" s="19"/>
      <c r="L15" s="26">
        <f t="shared" si="1"/>
        <v>500</v>
      </c>
    </row>
    <row r="16" spans="1:12" ht="34.5" customHeight="1">
      <c r="A16" s="14"/>
      <c r="B16" s="33" t="s">
        <v>6</v>
      </c>
      <c r="C16" s="19">
        <v>1</v>
      </c>
      <c r="D16" s="19">
        <v>2</v>
      </c>
      <c r="E16" s="19">
        <v>1</v>
      </c>
      <c r="F16" s="19"/>
      <c r="G16" s="41">
        <f>SUM(C16:F16)</f>
        <v>4</v>
      </c>
      <c r="H16" s="19">
        <v>250</v>
      </c>
      <c r="I16" s="19">
        <v>250</v>
      </c>
      <c r="J16" s="19"/>
      <c r="K16" s="19"/>
      <c r="L16" s="26">
        <f t="shared" si="1"/>
        <v>500</v>
      </c>
    </row>
    <row r="17" spans="1:12" ht="34.5" customHeight="1" thickBot="1">
      <c r="A17" s="14"/>
      <c r="B17" s="33" t="s">
        <v>11</v>
      </c>
      <c r="C17" s="19">
        <v>1</v>
      </c>
      <c r="D17" s="19">
        <v>2</v>
      </c>
      <c r="E17" s="19">
        <v>1</v>
      </c>
      <c r="F17" s="19"/>
      <c r="G17" s="42">
        <f>SUM(C17:F17)</f>
        <v>4</v>
      </c>
      <c r="H17" s="19">
        <v>250</v>
      </c>
      <c r="I17" s="19">
        <v>250</v>
      </c>
      <c r="J17" s="19"/>
      <c r="K17" s="19"/>
      <c r="L17" s="27">
        <f t="shared" si="1"/>
        <v>500</v>
      </c>
    </row>
    <row r="18" spans="1:12" ht="15" thickBot="1">
      <c r="A18" s="15"/>
      <c r="B18" s="34" t="s">
        <v>15</v>
      </c>
      <c r="C18" s="38">
        <f>SUM(C13:C17)</f>
        <v>5</v>
      </c>
      <c r="D18" s="39">
        <f aca="true" t="shared" si="2" ref="D18:K18">SUM(D13:D17)</f>
        <v>10</v>
      </c>
      <c r="E18" s="39">
        <f t="shared" si="2"/>
        <v>5</v>
      </c>
      <c r="F18" s="39">
        <f t="shared" si="2"/>
        <v>0</v>
      </c>
      <c r="G18" s="36">
        <f t="shared" si="2"/>
        <v>20</v>
      </c>
      <c r="H18" s="38">
        <f t="shared" si="2"/>
        <v>1250</v>
      </c>
      <c r="I18" s="39">
        <f t="shared" si="2"/>
        <v>1250</v>
      </c>
      <c r="J18" s="39">
        <f t="shared" si="2"/>
        <v>0</v>
      </c>
      <c r="K18" s="39">
        <f t="shared" si="2"/>
        <v>0</v>
      </c>
      <c r="L18" s="36">
        <f t="shared" si="1"/>
        <v>2500</v>
      </c>
    </row>
    <row r="19" spans="1:12" ht="27.75" customHeight="1">
      <c r="A19" s="24"/>
      <c r="B19" s="99"/>
      <c r="C19" s="93" t="s">
        <v>17</v>
      </c>
      <c r="D19" s="93"/>
      <c r="E19" s="93"/>
      <c r="F19" s="93"/>
      <c r="G19" s="10"/>
      <c r="H19" s="94" t="s">
        <v>16</v>
      </c>
      <c r="I19" s="95"/>
      <c r="J19" s="95"/>
      <c r="K19" s="96"/>
      <c r="L19" s="10"/>
    </row>
    <row r="20" spans="1:12" ht="14.25">
      <c r="A20" s="24"/>
      <c r="B20" s="99"/>
      <c r="C20" s="6" t="s">
        <v>7</v>
      </c>
      <c r="D20" s="6" t="s">
        <v>8</v>
      </c>
      <c r="E20" s="6" t="s">
        <v>9</v>
      </c>
      <c r="F20" s="6" t="s">
        <v>10</v>
      </c>
      <c r="G20" s="6" t="s">
        <v>14</v>
      </c>
      <c r="H20" s="6" t="s">
        <v>7</v>
      </c>
      <c r="I20" s="6" t="s">
        <v>8</v>
      </c>
      <c r="J20" s="6" t="s">
        <v>9</v>
      </c>
      <c r="K20" s="6" t="s">
        <v>10</v>
      </c>
      <c r="L20" s="6" t="s">
        <v>14</v>
      </c>
    </row>
    <row r="21" spans="1:12" ht="34.5" customHeight="1">
      <c r="A21" s="24"/>
      <c r="B21" s="28" t="s">
        <v>3</v>
      </c>
      <c r="C21" s="4">
        <f aca="true" t="shared" si="3" ref="C21:F26">C13/$G13</f>
        <v>0.25</v>
      </c>
      <c r="D21" s="4">
        <f t="shared" si="3"/>
        <v>0.5</v>
      </c>
      <c r="E21" s="4">
        <f t="shared" si="3"/>
        <v>0.25</v>
      </c>
      <c r="F21" s="4">
        <f t="shared" si="3"/>
        <v>0</v>
      </c>
      <c r="G21" s="29">
        <f aca="true" t="shared" si="4" ref="G21:G26">SUM(C21:F21)</f>
        <v>1</v>
      </c>
      <c r="H21" s="5">
        <f aca="true" t="shared" si="5" ref="H21:K26">IF(C13&gt;0,H13/C13)</f>
        <v>250</v>
      </c>
      <c r="I21" s="5">
        <f t="shared" si="5"/>
        <v>125</v>
      </c>
      <c r="J21" s="5">
        <f t="shared" si="5"/>
        <v>0</v>
      </c>
      <c r="K21" s="5" t="b">
        <f t="shared" si="5"/>
        <v>0</v>
      </c>
      <c r="L21" s="30">
        <f>SUM(H21:K21)</f>
        <v>375</v>
      </c>
    </row>
    <row r="22" spans="1:12" ht="34.5" customHeight="1">
      <c r="A22" s="24"/>
      <c r="B22" s="28" t="s">
        <v>4</v>
      </c>
      <c r="C22" s="4">
        <f t="shared" si="3"/>
        <v>0.25</v>
      </c>
      <c r="D22" s="4">
        <f t="shared" si="3"/>
        <v>0.5</v>
      </c>
      <c r="E22" s="4">
        <f t="shared" si="3"/>
        <v>0.25</v>
      </c>
      <c r="F22" s="4">
        <f t="shared" si="3"/>
        <v>0</v>
      </c>
      <c r="G22" s="29">
        <f t="shared" si="4"/>
        <v>1</v>
      </c>
      <c r="H22" s="5">
        <f t="shared" si="5"/>
        <v>250</v>
      </c>
      <c r="I22" s="5">
        <f t="shared" si="5"/>
        <v>125</v>
      </c>
      <c r="J22" s="5">
        <f t="shared" si="5"/>
        <v>0</v>
      </c>
      <c r="K22" s="5" t="b">
        <f t="shared" si="5"/>
        <v>0</v>
      </c>
      <c r="L22" s="30">
        <f>SUM(H22:K22)</f>
        <v>375</v>
      </c>
    </row>
    <row r="23" spans="1:12" ht="34.5" customHeight="1">
      <c r="A23" s="24"/>
      <c r="B23" s="28" t="s">
        <v>5</v>
      </c>
      <c r="C23" s="4">
        <f t="shared" si="3"/>
        <v>0.25</v>
      </c>
      <c r="D23" s="4">
        <f t="shared" si="3"/>
        <v>0.5</v>
      </c>
      <c r="E23" s="4">
        <f t="shared" si="3"/>
        <v>0.25</v>
      </c>
      <c r="F23" s="4">
        <f t="shared" si="3"/>
        <v>0</v>
      </c>
      <c r="G23" s="29">
        <f t="shared" si="4"/>
        <v>1</v>
      </c>
      <c r="H23" s="5">
        <f t="shared" si="5"/>
        <v>250</v>
      </c>
      <c r="I23" s="5">
        <f t="shared" si="5"/>
        <v>125</v>
      </c>
      <c r="J23" s="5">
        <f t="shared" si="5"/>
        <v>0</v>
      </c>
      <c r="K23" s="5" t="b">
        <f t="shared" si="5"/>
        <v>0</v>
      </c>
      <c r="L23" s="30">
        <f>SUM(H23:K23)</f>
        <v>375</v>
      </c>
    </row>
    <row r="24" spans="1:12" ht="34.5" customHeight="1">
      <c r="A24" s="24"/>
      <c r="B24" s="28" t="s">
        <v>6</v>
      </c>
      <c r="C24" s="4">
        <f t="shared" si="3"/>
        <v>0.25</v>
      </c>
      <c r="D24" s="4">
        <f t="shared" si="3"/>
        <v>0.5</v>
      </c>
      <c r="E24" s="4">
        <f t="shared" si="3"/>
        <v>0.25</v>
      </c>
      <c r="F24" s="4">
        <f t="shared" si="3"/>
        <v>0</v>
      </c>
      <c r="G24" s="29">
        <f t="shared" si="4"/>
        <v>1</v>
      </c>
      <c r="H24" s="5">
        <f t="shared" si="5"/>
        <v>250</v>
      </c>
      <c r="I24" s="5">
        <f t="shared" si="5"/>
        <v>125</v>
      </c>
      <c r="J24" s="5">
        <f t="shared" si="5"/>
        <v>0</v>
      </c>
      <c r="K24" s="5" t="b">
        <f t="shared" si="5"/>
        <v>0</v>
      </c>
      <c r="L24" s="30">
        <f>SUM(H24:K24)</f>
        <v>375</v>
      </c>
    </row>
    <row r="25" spans="1:12" ht="34.5" customHeight="1">
      <c r="A25" s="24"/>
      <c r="B25" s="28" t="s">
        <v>11</v>
      </c>
      <c r="C25" s="4">
        <f t="shared" si="3"/>
        <v>0.25</v>
      </c>
      <c r="D25" s="4">
        <f t="shared" si="3"/>
        <v>0.5</v>
      </c>
      <c r="E25" s="4">
        <f t="shared" si="3"/>
        <v>0.25</v>
      </c>
      <c r="F25" s="4">
        <f t="shared" si="3"/>
        <v>0</v>
      </c>
      <c r="G25" s="29">
        <f t="shared" si="4"/>
        <v>1</v>
      </c>
      <c r="H25" s="5">
        <f t="shared" si="5"/>
        <v>250</v>
      </c>
      <c r="I25" s="5">
        <f t="shared" si="5"/>
        <v>125</v>
      </c>
      <c r="J25" s="5">
        <f t="shared" si="5"/>
        <v>0</v>
      </c>
      <c r="K25" s="5" t="b">
        <f t="shared" si="5"/>
        <v>0</v>
      </c>
      <c r="L25" s="30">
        <f>SUM(H25:K25)</f>
        <v>375</v>
      </c>
    </row>
    <row r="26" spans="1:12" ht="14.25">
      <c r="A26" s="24"/>
      <c r="B26" s="31" t="s">
        <v>15</v>
      </c>
      <c r="C26" s="4">
        <f t="shared" si="3"/>
        <v>0.25</v>
      </c>
      <c r="D26" s="4">
        <f t="shared" si="3"/>
        <v>0.5</v>
      </c>
      <c r="E26" s="4">
        <f t="shared" si="3"/>
        <v>0.25</v>
      </c>
      <c r="F26" s="4">
        <f t="shared" si="3"/>
        <v>0</v>
      </c>
      <c r="G26" s="29">
        <f t="shared" si="4"/>
        <v>1</v>
      </c>
      <c r="H26" s="5">
        <f t="shared" si="5"/>
        <v>250</v>
      </c>
      <c r="I26" s="5">
        <f t="shared" si="5"/>
        <v>125</v>
      </c>
      <c r="J26" s="5">
        <f t="shared" si="5"/>
        <v>0</v>
      </c>
      <c r="K26" s="5" t="b">
        <f t="shared" si="5"/>
        <v>0</v>
      </c>
      <c r="L26" s="30">
        <f>SUM(L21:L25)</f>
        <v>1875</v>
      </c>
    </row>
    <row r="27" spans="1:12" ht="14.2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4.2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4.2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4.2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4.2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4.2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4.2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4.2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4.2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4.2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4.2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4.2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4.2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4.2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4.2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4.2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4.2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4.2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1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sheetProtection/>
  <mergeCells count="8">
    <mergeCell ref="A1:L1"/>
    <mergeCell ref="C19:F19"/>
    <mergeCell ref="H19:K19"/>
    <mergeCell ref="B11:B12"/>
    <mergeCell ref="B19:B20"/>
    <mergeCell ref="A2:K2"/>
    <mergeCell ref="C11:G11"/>
    <mergeCell ref="H11:L11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zoomScale="85" zoomScaleNormal="85" zoomScaleSheetLayoutView="80" zoomScalePageLayoutView="0" workbookViewId="0" topLeftCell="A7">
      <selection activeCell="F4" sqref="F4"/>
    </sheetView>
  </sheetViews>
  <sheetFormatPr defaultColWidth="9.140625" defaultRowHeight="15"/>
  <cols>
    <col min="1" max="12" width="15.00390625" style="0" customWidth="1"/>
  </cols>
  <sheetData>
    <row r="1" spans="1:13" s="120" customFormat="1" ht="37.5" customHeight="1">
      <c r="A1" s="121" t="s">
        <v>30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4" ht="27" customHeight="1">
      <c r="A2" s="104" t="s">
        <v>20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45"/>
    </row>
    <row r="3" spans="1:14" ht="38.25" customHeight="1" thickBot="1">
      <c r="A3" s="110" t="s">
        <v>29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46"/>
      <c r="M3" s="46"/>
      <c r="N3" s="11"/>
    </row>
    <row r="4" spans="1:14" ht="125.25" customHeight="1" thickBot="1">
      <c r="A4" s="47"/>
      <c r="B4" s="48" t="s">
        <v>0</v>
      </c>
      <c r="C4" s="48" t="s">
        <v>1</v>
      </c>
      <c r="D4" s="48" t="s">
        <v>12</v>
      </c>
      <c r="E4" s="49" t="s">
        <v>24</v>
      </c>
      <c r="F4" s="46"/>
      <c r="G4" s="46"/>
      <c r="H4" s="46"/>
      <c r="I4" s="46"/>
      <c r="J4" s="46"/>
      <c r="K4" s="46"/>
      <c r="L4" s="46"/>
      <c r="M4" s="46"/>
      <c r="N4" s="11"/>
    </row>
    <row r="5" spans="1:14" ht="24" customHeight="1" thickBot="1">
      <c r="A5" s="50" t="s">
        <v>15</v>
      </c>
      <c r="B5" s="75">
        <v>26634.12</v>
      </c>
      <c r="C5" s="75">
        <v>26634.12</v>
      </c>
      <c r="D5" s="76">
        <v>21</v>
      </c>
      <c r="E5" s="51">
        <f>B5/D5</f>
        <v>1268.2914285714285</v>
      </c>
      <c r="F5" s="46"/>
      <c r="G5" s="46"/>
      <c r="H5" s="46"/>
      <c r="I5" s="46"/>
      <c r="J5" s="46"/>
      <c r="K5" s="46"/>
      <c r="L5" s="46"/>
      <c r="M5" s="46"/>
      <c r="N5" s="11"/>
    </row>
    <row r="6" spans="1:14" ht="15" thickBot="1">
      <c r="A6" s="52"/>
      <c r="B6" s="53"/>
      <c r="C6" s="54"/>
      <c r="D6" s="54"/>
      <c r="E6" s="54"/>
      <c r="F6" s="54"/>
      <c r="G6" s="54"/>
      <c r="H6" s="54"/>
      <c r="I6" s="54"/>
      <c r="J6" s="54"/>
      <c r="K6" s="54"/>
      <c r="L6" s="54"/>
      <c r="M6" s="46"/>
      <c r="N6" s="11"/>
    </row>
    <row r="7" spans="1:14" ht="15" thickBot="1">
      <c r="A7" s="55"/>
      <c r="B7" s="111"/>
      <c r="C7" s="113" t="s">
        <v>18</v>
      </c>
      <c r="D7" s="114"/>
      <c r="E7" s="114"/>
      <c r="F7" s="114"/>
      <c r="G7" s="115"/>
      <c r="H7" s="113" t="s">
        <v>13</v>
      </c>
      <c r="I7" s="114"/>
      <c r="J7" s="114"/>
      <c r="K7" s="114"/>
      <c r="L7" s="115"/>
      <c r="M7" s="46"/>
      <c r="N7" s="11"/>
    </row>
    <row r="8" spans="1:14" ht="15" thickBot="1">
      <c r="A8" s="56"/>
      <c r="B8" s="112"/>
      <c r="C8" s="57" t="s">
        <v>25</v>
      </c>
      <c r="D8" s="58" t="s">
        <v>26</v>
      </c>
      <c r="E8" s="58" t="s">
        <v>27</v>
      </c>
      <c r="F8" s="58" t="s">
        <v>28</v>
      </c>
      <c r="G8" s="59" t="s">
        <v>14</v>
      </c>
      <c r="H8" s="57" t="s">
        <v>25</v>
      </c>
      <c r="I8" s="58" t="s">
        <v>26</v>
      </c>
      <c r="J8" s="58" t="s">
        <v>27</v>
      </c>
      <c r="K8" s="58" t="s">
        <v>28</v>
      </c>
      <c r="L8" s="49" t="s">
        <v>14</v>
      </c>
      <c r="M8" s="46"/>
      <c r="N8" s="11"/>
    </row>
    <row r="9" spans="1:14" ht="34.5" customHeight="1" thickBot="1">
      <c r="A9" s="56"/>
      <c r="B9" s="60" t="s">
        <v>15</v>
      </c>
      <c r="C9" s="77">
        <v>21</v>
      </c>
      <c r="D9" s="78">
        <v>0</v>
      </c>
      <c r="E9" s="78">
        <v>0</v>
      </c>
      <c r="F9" s="78">
        <v>0</v>
      </c>
      <c r="G9" s="61">
        <f>SUM(C9:F9)</f>
        <v>21</v>
      </c>
      <c r="H9" s="79">
        <v>26634.12</v>
      </c>
      <c r="I9" s="80">
        <v>0</v>
      </c>
      <c r="J9" s="80">
        <v>0</v>
      </c>
      <c r="K9" s="80">
        <v>0</v>
      </c>
      <c r="L9" s="62">
        <f>SUM(H9:K9)</f>
        <v>26634.12</v>
      </c>
      <c r="M9" s="46"/>
      <c r="N9" s="11"/>
    </row>
    <row r="10" spans="1:14" ht="27.75" customHeight="1">
      <c r="A10" s="52"/>
      <c r="B10" s="105"/>
      <c r="C10" s="106" t="s">
        <v>17</v>
      </c>
      <c r="D10" s="106"/>
      <c r="E10" s="106"/>
      <c r="F10" s="106"/>
      <c r="G10" s="63"/>
      <c r="H10" s="107" t="s">
        <v>19</v>
      </c>
      <c r="I10" s="108"/>
      <c r="J10" s="108"/>
      <c r="K10" s="109"/>
      <c r="L10" s="64"/>
      <c r="M10" s="46"/>
      <c r="N10" s="11"/>
    </row>
    <row r="11" spans="1:14" ht="15" thickBot="1">
      <c r="A11" s="52"/>
      <c r="B11" s="105"/>
      <c r="C11" s="57" t="s">
        <v>25</v>
      </c>
      <c r="D11" s="58" t="s">
        <v>26</v>
      </c>
      <c r="E11" s="58" t="s">
        <v>27</v>
      </c>
      <c r="F11" s="58" t="s">
        <v>28</v>
      </c>
      <c r="G11" s="65" t="s">
        <v>14</v>
      </c>
      <c r="H11" s="57" t="s">
        <v>25</v>
      </c>
      <c r="I11" s="58" t="s">
        <v>26</v>
      </c>
      <c r="J11" s="58" t="s">
        <v>27</v>
      </c>
      <c r="K11" s="58" t="s">
        <v>28</v>
      </c>
      <c r="L11" s="65"/>
      <c r="M11" s="46"/>
      <c r="N11" s="11"/>
    </row>
    <row r="12" spans="1:14" ht="15" thickBot="1">
      <c r="A12" s="52"/>
      <c r="B12" s="66" t="s">
        <v>15</v>
      </c>
      <c r="C12" s="67">
        <f>IF($G9&gt;0,C9/$G9,0)</f>
        <v>1</v>
      </c>
      <c r="D12" s="67">
        <f>IF($G9&gt;0,D9/$G9,0)</f>
        <v>0</v>
      </c>
      <c r="E12" s="67">
        <f>IF($G9&gt;0,E9/$G9,0)</f>
        <v>0</v>
      </c>
      <c r="F12" s="67">
        <f>IF($G9&gt;0,F9/$G9,0)</f>
        <v>0</v>
      </c>
      <c r="G12" s="68">
        <f>SUM(C12:F12)</f>
        <v>1</v>
      </c>
      <c r="H12" s="69">
        <f>IF(C9&gt;0,H9/C9,0)</f>
        <v>1268.2914285714285</v>
      </c>
      <c r="I12" s="70">
        <f>IF(D9&gt;0,I9/D9,0)</f>
        <v>0</v>
      </c>
      <c r="J12" s="70">
        <f>IF(E9&gt;0,J9/E9,0)</f>
        <v>0</v>
      </c>
      <c r="K12" s="70">
        <f>IF(F9&gt;0,K9/F9,0)</f>
        <v>0</v>
      </c>
      <c r="L12" s="62"/>
      <c r="M12" s="46"/>
      <c r="N12" s="11"/>
    </row>
    <row r="13" spans="1:13" ht="14.25">
      <c r="A13" s="71"/>
      <c r="B13" s="72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3"/>
    </row>
    <row r="14" spans="1:13" ht="14.25">
      <c r="A14" s="71"/>
      <c r="B14" s="72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3"/>
    </row>
    <row r="15" spans="1:13" ht="14.25">
      <c r="A15" s="71"/>
      <c r="B15" s="72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3"/>
    </row>
    <row r="16" spans="1:13" ht="14.25">
      <c r="A16" s="71"/>
      <c r="B16" s="72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3"/>
    </row>
    <row r="17" spans="1:13" ht="14.25">
      <c r="A17" s="71"/>
      <c r="B17" s="72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3"/>
    </row>
    <row r="18" spans="1:13" ht="14.25">
      <c r="A18" s="71"/>
      <c r="B18" s="72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3"/>
    </row>
    <row r="19" spans="1:13" ht="14.25">
      <c r="A19" s="71"/>
      <c r="B19" s="72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3"/>
    </row>
    <row r="20" spans="1:13" ht="14.25">
      <c r="A20" s="71"/>
      <c r="B20" s="72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3"/>
    </row>
    <row r="21" spans="1:13" ht="14.25">
      <c r="A21" s="71"/>
      <c r="B21" s="72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3"/>
    </row>
    <row r="22" spans="1:13" ht="14.25">
      <c r="A22" s="71"/>
      <c r="B22" s="72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3"/>
    </row>
    <row r="23" spans="1:13" ht="14.25">
      <c r="A23" s="71"/>
      <c r="B23" s="72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3"/>
    </row>
    <row r="24" spans="1:13" ht="14.25">
      <c r="A24" s="71"/>
      <c r="B24" s="72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3"/>
    </row>
    <row r="25" spans="1:13" ht="14.25">
      <c r="A25" s="71"/>
      <c r="B25" s="72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3"/>
    </row>
    <row r="26" spans="1:13" ht="14.25">
      <c r="A26" s="71"/>
      <c r="B26" s="72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3"/>
    </row>
    <row r="27" spans="1:13" ht="14.25">
      <c r="A27" s="71"/>
      <c r="B27" s="72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3"/>
    </row>
    <row r="28" spans="1:13" ht="14.25">
      <c r="A28" s="71"/>
      <c r="B28" s="72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3"/>
    </row>
    <row r="29" spans="1:13" ht="14.25">
      <c r="A29" s="71"/>
      <c r="B29" s="72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3"/>
    </row>
    <row r="30" spans="1:13" ht="14.25">
      <c r="A30" s="71"/>
      <c r="B30" s="72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3"/>
    </row>
    <row r="31" spans="1:13" ht="14.2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3"/>
      <c r="M31" s="73"/>
    </row>
    <row r="32" spans="1:13" ht="14.2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3"/>
      <c r="M32" s="73"/>
    </row>
    <row r="33" spans="1:1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</sheetData>
  <sheetProtection/>
  <mergeCells count="9">
    <mergeCell ref="A1:M1"/>
    <mergeCell ref="A2:M2"/>
    <mergeCell ref="B10:B11"/>
    <mergeCell ref="C10:F10"/>
    <mergeCell ref="H10:K10"/>
    <mergeCell ref="A3:K3"/>
    <mergeCell ref="B7:B8"/>
    <mergeCell ref="C7:G7"/>
    <mergeCell ref="H7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headerFooter>
    <oddHeader>&amp;CCOMUNE DI SANTA GIUSTA (OR)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SheetLayoutView="80" zoomScalePageLayoutView="0" workbookViewId="0" topLeftCell="A4">
      <selection activeCell="A3" sqref="A3:K3"/>
    </sheetView>
  </sheetViews>
  <sheetFormatPr defaultColWidth="9.140625" defaultRowHeight="15"/>
  <cols>
    <col min="1" max="12" width="15.00390625" style="0" customWidth="1"/>
  </cols>
  <sheetData>
    <row r="1" spans="1:13" s="119" customFormat="1" ht="37.5" customHeight="1">
      <c r="A1" s="118" t="s">
        <v>30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4" ht="30" customHeight="1">
      <c r="A2" s="116" t="s">
        <v>21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45"/>
    </row>
    <row r="3" spans="1:14" ht="21.75" customHeight="1" thickBot="1">
      <c r="A3" s="110" t="s">
        <v>29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46"/>
      <c r="M3" s="46"/>
      <c r="N3" s="11"/>
    </row>
    <row r="4" spans="1:14" ht="131.25" customHeight="1" thickBot="1">
      <c r="A4" s="47"/>
      <c r="B4" s="48" t="s">
        <v>22</v>
      </c>
      <c r="C4" s="48" t="s">
        <v>23</v>
      </c>
      <c r="D4" s="48" t="s">
        <v>12</v>
      </c>
      <c r="E4" s="49" t="s">
        <v>2</v>
      </c>
      <c r="F4" s="46"/>
      <c r="G4" s="46"/>
      <c r="H4" s="46"/>
      <c r="I4" s="46"/>
      <c r="J4" s="46"/>
      <c r="K4" s="46"/>
      <c r="L4" s="46"/>
      <c r="M4" s="46"/>
      <c r="N4" s="11"/>
    </row>
    <row r="5" spans="1:14" ht="48.75" customHeight="1" thickBot="1">
      <c r="A5" s="50" t="s">
        <v>15</v>
      </c>
      <c r="B5" s="75">
        <f>7175+4380.62</f>
        <v>11555.619999999999</v>
      </c>
      <c r="C5" s="75">
        <f>7175+3679.72</f>
        <v>10854.72</v>
      </c>
      <c r="D5" s="76">
        <v>5</v>
      </c>
      <c r="E5" s="51">
        <f>B5/D5</f>
        <v>2311.124</v>
      </c>
      <c r="F5" s="122"/>
      <c r="G5" s="46"/>
      <c r="H5" s="46"/>
      <c r="I5" s="46"/>
      <c r="J5" s="46"/>
      <c r="K5" s="46"/>
      <c r="L5" s="46"/>
      <c r="M5" s="46"/>
      <c r="N5" s="11"/>
    </row>
    <row r="6" spans="1:14" ht="15" thickBot="1">
      <c r="A6" s="52"/>
      <c r="B6" s="53"/>
      <c r="C6" s="54"/>
      <c r="D6" s="54"/>
      <c r="E6" s="54"/>
      <c r="F6" s="54"/>
      <c r="G6" s="54"/>
      <c r="H6" s="54"/>
      <c r="I6" s="54"/>
      <c r="J6" s="54"/>
      <c r="K6" s="54"/>
      <c r="L6" s="54"/>
      <c r="M6" s="46"/>
      <c r="N6" s="11"/>
    </row>
    <row r="7" spans="1:14" ht="15" thickBot="1">
      <c r="A7" s="55"/>
      <c r="B7" s="111"/>
      <c r="C7" s="113" t="s">
        <v>18</v>
      </c>
      <c r="D7" s="114"/>
      <c r="E7" s="114"/>
      <c r="F7" s="114"/>
      <c r="G7" s="115"/>
      <c r="H7" s="113" t="s">
        <v>13</v>
      </c>
      <c r="I7" s="114"/>
      <c r="J7" s="114"/>
      <c r="K7" s="114"/>
      <c r="L7" s="115"/>
      <c r="M7" s="46"/>
      <c r="N7" s="11"/>
    </row>
    <row r="8" spans="1:14" ht="15" thickBot="1">
      <c r="A8" s="56"/>
      <c r="B8" s="112"/>
      <c r="C8" s="57" t="s">
        <v>25</v>
      </c>
      <c r="D8" s="58" t="s">
        <v>26</v>
      </c>
      <c r="E8" s="58" t="s">
        <v>27</v>
      </c>
      <c r="F8" s="58" t="s">
        <v>28</v>
      </c>
      <c r="G8" s="58" t="s">
        <v>14</v>
      </c>
      <c r="H8" s="57" t="s">
        <v>25</v>
      </c>
      <c r="I8" s="58" t="s">
        <v>26</v>
      </c>
      <c r="J8" s="58" t="s">
        <v>27</v>
      </c>
      <c r="K8" s="58" t="s">
        <v>28</v>
      </c>
      <c r="L8" s="49" t="s">
        <v>14</v>
      </c>
      <c r="M8" s="46"/>
      <c r="N8" s="11"/>
    </row>
    <row r="9" spans="1:14" ht="34.5" customHeight="1" thickBot="1">
      <c r="A9" s="56"/>
      <c r="B9" s="60" t="s">
        <v>15</v>
      </c>
      <c r="C9" s="77">
        <v>4</v>
      </c>
      <c r="D9" s="78">
        <v>1</v>
      </c>
      <c r="E9" s="78">
        <v>0</v>
      </c>
      <c r="F9" s="89">
        <v>0</v>
      </c>
      <c r="G9" s="81">
        <f>SUM(C9:F9)</f>
        <v>5</v>
      </c>
      <c r="H9" s="79">
        <v>7175</v>
      </c>
      <c r="I9" s="80">
        <v>3679.72</v>
      </c>
      <c r="J9" s="80">
        <v>0</v>
      </c>
      <c r="K9" s="90">
        <v>0</v>
      </c>
      <c r="L9" s="91">
        <f>SUM(H9:K9)</f>
        <v>10854.72</v>
      </c>
      <c r="M9" s="46"/>
      <c r="N9" s="11"/>
    </row>
    <row r="10" spans="1:14" ht="27.75" customHeight="1">
      <c r="A10" s="52"/>
      <c r="B10" s="105"/>
      <c r="C10" s="106" t="s">
        <v>17</v>
      </c>
      <c r="D10" s="106"/>
      <c r="E10" s="106"/>
      <c r="F10" s="106"/>
      <c r="G10" s="82"/>
      <c r="H10" s="117" t="s">
        <v>19</v>
      </c>
      <c r="I10" s="108"/>
      <c r="J10" s="108"/>
      <c r="K10" s="109"/>
      <c r="L10" s="64"/>
      <c r="M10" s="46"/>
      <c r="N10" s="11"/>
    </row>
    <row r="11" spans="1:14" ht="15" thickBot="1">
      <c r="A11" s="52"/>
      <c r="B11" s="105"/>
      <c r="C11" s="57" t="s">
        <v>25</v>
      </c>
      <c r="D11" s="58" t="s">
        <v>26</v>
      </c>
      <c r="E11" s="58" t="s">
        <v>27</v>
      </c>
      <c r="F11" s="58" t="s">
        <v>28</v>
      </c>
      <c r="G11" s="83" t="s">
        <v>14</v>
      </c>
      <c r="H11" s="57" t="s">
        <v>25</v>
      </c>
      <c r="I11" s="58" t="s">
        <v>26</v>
      </c>
      <c r="J11" s="58" t="s">
        <v>27</v>
      </c>
      <c r="K11" s="58" t="s">
        <v>28</v>
      </c>
      <c r="L11" s="84"/>
      <c r="M11" s="46"/>
      <c r="N11" s="11"/>
    </row>
    <row r="12" spans="1:14" ht="15" thickBot="1">
      <c r="A12" s="52"/>
      <c r="B12" s="66" t="s">
        <v>15</v>
      </c>
      <c r="C12" s="67">
        <f>IF($G9&gt;0,C9/$G9,0)</f>
        <v>0.8</v>
      </c>
      <c r="D12" s="85">
        <f>IF($G9&gt;0,D9/$G9,0)</f>
        <v>0.2</v>
      </c>
      <c r="E12" s="85">
        <f>IF($G9&gt;0,E9/$G9,0)</f>
        <v>0</v>
      </c>
      <c r="F12" s="85">
        <f>IF($G9&gt;0,F9/$G9,0)</f>
        <v>0</v>
      </c>
      <c r="G12" s="68">
        <f>SUM(C12:F12)</f>
        <v>1</v>
      </c>
      <c r="H12" s="86">
        <f>IF(C9&gt;0,H9/C9,0)</f>
        <v>1793.75</v>
      </c>
      <c r="I12" s="87">
        <f>IF(D9&gt;0,I9/D9,0)</f>
        <v>3679.72</v>
      </c>
      <c r="J12" s="87">
        <f>IF(E9&gt;0,J9/E9,0)</f>
        <v>0</v>
      </c>
      <c r="K12" s="87">
        <f>IF(F9&gt;0,K9/F9,0)</f>
        <v>0</v>
      </c>
      <c r="L12" s="88"/>
      <c r="M12" s="46"/>
      <c r="N12" s="11"/>
    </row>
    <row r="13" spans="1:13" ht="14.25">
      <c r="A13" s="71"/>
      <c r="B13" s="72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3"/>
    </row>
    <row r="14" spans="1:13" ht="14.25">
      <c r="A14" s="71"/>
      <c r="B14" s="72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3"/>
    </row>
    <row r="15" spans="1:13" ht="14.25">
      <c r="A15" s="71"/>
      <c r="B15" s="72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3"/>
    </row>
    <row r="16" spans="1:13" ht="14.25">
      <c r="A16" s="71"/>
      <c r="B16" s="72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3"/>
    </row>
    <row r="17" spans="1:13" ht="14.25">
      <c r="A17" s="71"/>
      <c r="B17" s="72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3"/>
    </row>
    <row r="18" spans="1:13" ht="14.25">
      <c r="A18" s="71"/>
      <c r="B18" s="72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3"/>
    </row>
    <row r="19" spans="1:13" ht="14.25">
      <c r="A19" s="71"/>
      <c r="B19" s="72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3"/>
    </row>
    <row r="20" spans="1:13" ht="14.25">
      <c r="A20" s="71"/>
      <c r="B20" s="72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3"/>
    </row>
    <row r="21" spans="1:13" ht="14.25">
      <c r="A21" s="71"/>
      <c r="B21" s="72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3"/>
    </row>
    <row r="22" spans="1:13" ht="14.25">
      <c r="A22" s="71"/>
      <c r="B22" s="72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3"/>
    </row>
    <row r="23" spans="1:13" ht="14.25">
      <c r="A23" s="71"/>
      <c r="B23" s="72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3"/>
    </row>
    <row r="24" spans="1:13" ht="14.25">
      <c r="A24" s="71"/>
      <c r="B24" s="72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3"/>
    </row>
    <row r="25" spans="1:13" ht="14.25">
      <c r="A25" s="71"/>
      <c r="B25" s="72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3"/>
    </row>
    <row r="26" spans="1:13" ht="14.25">
      <c r="A26" s="71"/>
      <c r="B26" s="72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3"/>
    </row>
    <row r="27" spans="1:13" ht="14.25">
      <c r="A27" s="71"/>
      <c r="B27" s="72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3"/>
    </row>
    <row r="28" spans="1:13" ht="14.25">
      <c r="A28" s="71"/>
      <c r="B28" s="72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3"/>
    </row>
    <row r="29" spans="1:13" ht="14.25">
      <c r="A29" s="71"/>
      <c r="B29" s="72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3"/>
    </row>
    <row r="30" spans="1:13" ht="14.25">
      <c r="A30" s="71"/>
      <c r="B30" s="72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3"/>
    </row>
    <row r="31" spans="1:13" ht="14.2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3"/>
      <c r="M31" s="73"/>
    </row>
    <row r="32" spans="1:13" ht="14.2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3"/>
      <c r="M32" s="73"/>
    </row>
    <row r="33" spans="1:1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</sheetData>
  <sheetProtection/>
  <mergeCells count="9">
    <mergeCell ref="A1:M1"/>
    <mergeCell ref="A2:M2"/>
    <mergeCell ref="B10:B11"/>
    <mergeCell ref="C10:F10"/>
    <mergeCell ref="H10:K10"/>
    <mergeCell ref="A3:K3"/>
    <mergeCell ref="B7:B8"/>
    <mergeCell ref="C7:G7"/>
    <mergeCell ref="H7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headerFooter>
    <oddHeader>&amp;CCOMUNE DI SANTA GIUSTA (OR)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Sias</dc:creator>
  <cp:keywords/>
  <dc:description/>
  <cp:lastModifiedBy>segretario</cp:lastModifiedBy>
  <cp:lastPrinted>2017-08-23T07:13:37Z</cp:lastPrinted>
  <dcterms:created xsi:type="dcterms:W3CDTF">2013-05-07T15:29:12Z</dcterms:created>
  <dcterms:modified xsi:type="dcterms:W3CDTF">2019-03-20T10:45:04Z</dcterms:modified>
  <cp:category/>
  <cp:version/>
  <cp:contentType/>
  <cp:contentStatus/>
</cp:coreProperties>
</file>